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099268B3-E2D7-4BCB-9E04-CEBB069CBFED}" xr6:coauthVersionLast="47" xr6:coauthVersionMax="47" xr10:uidLastSave="{00000000-0000-0000-0000-000000000000}"/>
  <bookViews>
    <workbookView xWindow="-28920" yWindow="6930" windowWidth="29040" windowHeight="15720" activeTab="1" xr2:uid="{00000000-000D-0000-FFFF-FFFF00000000}"/>
  </bookViews>
  <sheets>
    <sheet name="Задача 2" sheetId="3" r:id="rId1"/>
    <sheet name="Задача 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4" l="1"/>
  <c r="L29" i="4"/>
  <c r="L28" i="4"/>
  <c r="L27" i="4"/>
  <c r="L17" i="4"/>
  <c r="L16" i="4"/>
  <c r="O21" i="4" s="1"/>
  <c r="M15" i="4"/>
  <c r="N15" i="4" s="1"/>
  <c r="O15" i="4" s="1"/>
  <c r="P15" i="4" s="1"/>
  <c r="M14" i="4"/>
  <c r="N14" i="4" s="1"/>
  <c r="O14" i="4" s="1"/>
  <c r="P14" i="4" s="1"/>
  <c r="M13" i="4"/>
  <c r="N13" i="4" s="1"/>
  <c r="O13" i="4" s="1"/>
  <c r="P13" i="4" s="1"/>
  <c r="M12" i="4"/>
  <c r="N12" i="4" s="1"/>
  <c r="O12" i="4" s="1"/>
  <c r="P12" i="4" s="1"/>
  <c r="L18" i="3"/>
  <c r="N13" i="3"/>
  <c r="N14" i="3"/>
  <c r="N15" i="3"/>
  <c r="N12" i="3"/>
  <c r="M15" i="3"/>
  <c r="M14" i="3"/>
  <c r="M13" i="3"/>
  <c r="M12" i="3"/>
  <c r="N16" i="3"/>
  <c r="L16" i="3"/>
  <c r="P16" i="4" l="1"/>
  <c r="L18" i="4" s="1"/>
  <c r="L19" i="4" s="1"/>
  <c r="O22" i="4"/>
  <c r="L20" i="4"/>
</calcChain>
</file>

<file path=xl/sharedStrings.xml><?xml version="1.0" encoding="utf-8"?>
<sst xmlns="http://schemas.openxmlformats.org/spreadsheetml/2006/main" count="48" uniqueCount="34">
  <si>
    <r>
      <t>x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</si>
  <si>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x</t>
    </r>
    <r>
      <rPr>
        <vertAlign val="subscript"/>
        <sz val="14"/>
        <color theme="1"/>
        <rFont val="Times New Roman"/>
        <family val="1"/>
        <charset val="204"/>
      </rPr>
      <t>ср</t>
    </r>
  </si>
  <si>
    <t>Исх. Данные</t>
  </si>
  <si>
    <t>Расч. Показатели</t>
  </si>
  <si>
    <t>Наколенные частоты</t>
  </si>
  <si>
    <r>
      <t>S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</si>
  <si>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f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</si>
  <si>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x</t>
    </r>
    <r>
      <rPr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f</t>
    </r>
    <r>
      <rPr>
        <vertAlign val="subscript"/>
        <sz val="14"/>
        <color theme="1"/>
        <rFont val="Times New Roman"/>
        <family val="1"/>
        <charset val="204"/>
      </rPr>
      <t>i</t>
    </r>
  </si>
  <si>
    <t>Итого</t>
  </si>
  <si>
    <t>Задача 2</t>
  </si>
  <si>
    <t>Группы организаций по объёму товарооборота (тыс. р.)</t>
  </si>
  <si>
    <t>Численность организаций</t>
  </si>
  <si>
    <t>Середина интервала</t>
  </si>
  <si>
    <t>Произведение вариантов на чистоты</t>
  </si>
  <si>
    <t>1200-1225</t>
  </si>
  <si>
    <t>1225-1250</t>
  </si>
  <si>
    <t>1250-1275</t>
  </si>
  <si>
    <t>1275-1300</t>
  </si>
  <si>
    <t>Задача 3</t>
  </si>
  <si>
    <r>
      <t>x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-A</t>
    </r>
  </si>
  <si>
    <r>
      <t>(x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-A)/d</t>
    </r>
  </si>
  <si>
    <t xml:space="preserve">d </t>
  </si>
  <si>
    <t>A</t>
  </si>
  <si>
    <r>
      <t>((x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-A)/d)f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</si>
  <si>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x</t>
    </r>
    <r>
      <rPr>
        <vertAlign val="subscript"/>
        <sz val="14"/>
        <color theme="1"/>
        <rFont val="Times New Roman"/>
        <family val="1"/>
        <charset val="204"/>
      </rPr>
      <t>ср</t>
    </r>
    <r>
      <rPr>
        <sz val="14"/>
        <color theme="1"/>
        <rFont val="Times New Roman"/>
        <family val="1"/>
        <charset val="204"/>
      </rPr>
      <t>'</t>
    </r>
  </si>
  <si>
    <t>(тыс.р.)</t>
  </si>
  <si>
    <t>Мо</t>
  </si>
  <si>
    <r>
      <t>x</t>
    </r>
    <r>
      <rPr>
        <vertAlign val="subscript"/>
        <sz val="14"/>
        <color theme="1"/>
        <rFont val="Times New Roman"/>
        <family val="1"/>
        <charset val="204"/>
      </rPr>
      <t>Мо</t>
    </r>
  </si>
  <si>
    <r>
      <t>N</t>
    </r>
    <r>
      <rPr>
        <vertAlign val="subscript"/>
        <sz val="14"/>
        <color theme="1"/>
        <rFont val="Times New Roman"/>
        <family val="1"/>
        <charset val="204"/>
      </rPr>
      <t>Ме</t>
    </r>
  </si>
  <si>
    <r>
      <t>М</t>
    </r>
    <r>
      <rPr>
        <vertAlign val="subscript"/>
        <sz val="14"/>
        <color theme="1"/>
        <rFont val="Times New Roman"/>
        <family val="1"/>
        <charset val="204"/>
      </rPr>
      <t>е</t>
    </r>
  </si>
  <si>
    <r>
      <t>Q</t>
    </r>
    <r>
      <rPr>
        <vertAlign val="subscript"/>
        <sz val="14"/>
        <color theme="1"/>
        <rFont val="Times New Roman"/>
        <family val="1"/>
        <charset val="204"/>
      </rPr>
      <t>3</t>
    </r>
  </si>
  <si>
    <r>
      <t>N</t>
    </r>
    <r>
      <rPr>
        <vertAlign val="subscript"/>
        <sz val="14"/>
        <color theme="1"/>
        <rFont val="Times New Roman"/>
        <family val="1"/>
        <charset val="204"/>
      </rPr>
      <t>Q</t>
    </r>
    <r>
      <rPr>
        <vertAlign val="subscript"/>
        <sz val="8"/>
        <color theme="1"/>
        <rFont val="Times New Roman"/>
        <family val="1"/>
        <charset val="204"/>
      </rPr>
      <t>3</t>
    </r>
  </si>
  <si>
    <r>
      <t>D</t>
    </r>
    <r>
      <rPr>
        <vertAlign val="subscript"/>
        <sz val="14"/>
        <color theme="1"/>
        <rFont val="Times New Roman"/>
        <family val="1"/>
        <charset val="204"/>
      </rPr>
      <t>8</t>
    </r>
  </si>
  <si>
    <r>
      <t>N</t>
    </r>
    <r>
      <rPr>
        <vertAlign val="subscript"/>
        <sz val="14"/>
        <color theme="1"/>
        <rFont val="Times New Roman"/>
        <family val="1"/>
        <charset val="204"/>
      </rPr>
      <t>D</t>
    </r>
    <r>
      <rPr>
        <vertAlign val="subscript"/>
        <sz val="8"/>
        <color theme="1"/>
        <rFont val="Times New Roman"/>
        <family val="1"/>
        <charset val="204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</si>
</sst>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vertAlign val="subscript"/>
      <sz val="8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16</xdr:row>
      <xdr:rowOff>47626</xdr:rowOff>
    </xdr:from>
    <xdr:to>
      <xdr:col>14</xdr:col>
      <xdr:colOff>923925</xdr:colOff>
      <xdr:row>23</xdr:row>
      <xdr:rowOff>132001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6CBBCC-A414-4DF1-9FCD-199411CC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4150" y="4191001"/>
          <a:ext cx="3039836" cy="17158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11</xdr:col>
      <xdr:colOff>751307</xdr:colOff>
      <xdr:row>6</xdr:row>
      <xdr:rowOff>179649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F6A547-D611-4B51-BFDC-92E71945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228600"/>
          <a:ext cx="7380707" cy="1322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5</xdr:col>
      <xdr:colOff>647700</xdr:colOff>
      <xdr:row>12</xdr:row>
      <xdr:rowOff>58812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CACF5D-8003-4111-A843-3527DB522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2057400"/>
          <a:ext cx="2619375" cy="12317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6</xdr:col>
      <xdr:colOff>638183</xdr:colOff>
      <xdr:row>16</xdr:row>
      <xdr:rowOff>75026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3C40B9-6872-4496-A56E-D8AC7720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" y="3457575"/>
          <a:ext cx="3267075" cy="7608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13</xdr:col>
      <xdr:colOff>162107</xdr:colOff>
      <xdr:row>6</xdr:row>
      <xdr:rowOff>66714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F9ED7B-FD1C-436B-9837-FB71705A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3350" y="228600"/>
          <a:ext cx="7244632" cy="121378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1</xdr:rowOff>
    </xdr:from>
    <xdr:to>
      <xdr:col>8</xdr:col>
      <xdr:colOff>579657</xdr:colOff>
      <xdr:row>21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EDC4B0-5278-4691-8A91-7CBCE17D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4450" y="4371976"/>
          <a:ext cx="4524375" cy="1054554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20</xdr:row>
      <xdr:rowOff>104048</xdr:rowOff>
    </xdr:from>
    <xdr:to>
      <xdr:col>11</xdr:col>
      <xdr:colOff>1343019</xdr:colOff>
      <xdr:row>24</xdr:row>
      <xdr:rowOff>134762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45FE94-2C51-483B-AFFD-A4B05356B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5247548"/>
          <a:ext cx="3340554" cy="100226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5</xdr:col>
      <xdr:colOff>562048</xdr:colOff>
      <xdr:row>25</xdr:row>
      <xdr:rowOff>125203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65B42DA-59D9-47C8-A12A-FC351A11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4450" y="5600700"/>
          <a:ext cx="2536438" cy="811007"/>
        </a:xfrm>
        <a:prstGeom prst="rect">
          <a:avLst/>
        </a:prstGeom>
      </xdr:spPr>
    </xdr:pic>
    <xdr:clientData/>
  </xdr:twoCellAnchor>
  <xdr:twoCellAnchor editAs="oneCell">
    <xdr:from>
      <xdr:col>15</xdr:col>
      <xdr:colOff>608239</xdr:colOff>
      <xdr:row>17</xdr:row>
      <xdr:rowOff>18836</xdr:rowOff>
    </xdr:from>
    <xdr:to>
      <xdr:col>20</xdr:col>
      <xdr:colOff>382510</xdr:colOff>
      <xdr:row>21</xdr:row>
      <xdr:rowOff>142930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B57C846-7323-4740-A639-EE8FA0B9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14689" y="4419386"/>
          <a:ext cx="3346146" cy="1124214"/>
        </a:xfrm>
        <a:prstGeom prst="rect">
          <a:avLst/>
        </a:prstGeom>
      </xdr:spPr>
    </xdr:pic>
    <xdr:clientData/>
  </xdr:twoCellAnchor>
  <xdr:twoCellAnchor editAs="oneCell">
    <xdr:from>
      <xdr:col>2</xdr:col>
      <xdr:colOff>8165</xdr:colOff>
      <xdr:row>26</xdr:row>
      <xdr:rowOff>16328</xdr:rowOff>
    </xdr:from>
    <xdr:to>
      <xdr:col>8</xdr:col>
      <xdr:colOff>639539</xdr:colOff>
      <xdr:row>31</xdr:row>
      <xdr:rowOff>182180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99B9662-75BB-440B-ACAD-B337D6F6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2615" y="6588578"/>
          <a:ext cx="4573360" cy="142315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17</xdr:col>
      <xdr:colOff>133350</xdr:colOff>
      <xdr:row>30</xdr:row>
      <xdr:rowOff>1230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FCDE82-79AD-488C-91F9-33A10DCA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29950" y="6343650"/>
          <a:ext cx="4210050" cy="1254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1DE-B1B7-4654-B772-C859F2792345}">
  <dimension ref="A1:O18"/>
  <sheetViews>
    <sheetView workbookViewId="0">
      <selection activeCell="D2" sqref="D2"/>
    </sheetView>
  </sheetViews>
  <sheetFormatPr defaultRowHeight="18" x14ac:dyDescent="0.4"/>
  <cols>
    <col min="1" max="10" width="9.23046875" style="1"/>
    <col min="11" max="11" width="28.69140625" style="1" customWidth="1"/>
    <col min="12" max="12" width="19.53515625" style="1" customWidth="1"/>
    <col min="13" max="13" width="14.765625" style="1" customWidth="1"/>
    <col min="14" max="14" width="20.23046875" style="1" customWidth="1"/>
    <col min="15" max="15" width="14.84375" style="1" customWidth="1"/>
    <col min="16" max="16384" width="9.23046875" style="1"/>
  </cols>
  <sheetData>
    <row r="1" spans="1:15" x14ac:dyDescent="0.4">
      <c r="A1" s="5" t="s">
        <v>9</v>
      </c>
      <c r="B1" s="5"/>
    </row>
    <row r="2" spans="1:15" x14ac:dyDescent="0.4">
      <c r="A2" s="5"/>
      <c r="B2" s="5"/>
    </row>
    <row r="9" spans="1:15" x14ac:dyDescent="0.4">
      <c r="K9" s="6" t="s">
        <v>2</v>
      </c>
      <c r="L9" s="6"/>
      <c r="M9" s="6" t="s">
        <v>3</v>
      </c>
      <c r="N9" s="6"/>
      <c r="O9" s="6"/>
    </row>
    <row r="10" spans="1:15" ht="54" x14ac:dyDescent="0.4">
      <c r="K10" s="3" t="s">
        <v>10</v>
      </c>
      <c r="L10" s="3" t="s">
        <v>11</v>
      </c>
      <c r="M10" s="3" t="s">
        <v>12</v>
      </c>
      <c r="N10" s="3" t="s">
        <v>13</v>
      </c>
      <c r="O10" s="3" t="s">
        <v>4</v>
      </c>
    </row>
    <row r="11" spans="1:15" ht="20.6" x14ac:dyDescent="0.4">
      <c r="K11" s="2"/>
      <c r="L11" s="2" t="s">
        <v>6</v>
      </c>
      <c r="M11" s="2" t="s">
        <v>0</v>
      </c>
      <c r="N11" s="2" t="s">
        <v>7</v>
      </c>
      <c r="O11" s="2" t="s">
        <v>5</v>
      </c>
    </row>
    <row r="12" spans="1:15" x14ac:dyDescent="0.4">
      <c r="K12" s="2" t="s">
        <v>14</v>
      </c>
      <c r="L12" s="2">
        <v>20</v>
      </c>
      <c r="M12" s="2">
        <f>1225-(1225-1200)/2</f>
        <v>1212.5</v>
      </c>
      <c r="N12" s="2">
        <f>M12*L12</f>
        <v>24250</v>
      </c>
      <c r="O12" s="2">
        <v>20</v>
      </c>
    </row>
    <row r="13" spans="1:15" x14ac:dyDescent="0.4">
      <c r="K13" s="2" t="s">
        <v>15</v>
      </c>
      <c r="L13" s="2">
        <v>40</v>
      </c>
      <c r="M13" s="2">
        <f>1250-(1250-1225)/2</f>
        <v>1237.5</v>
      </c>
      <c r="N13" s="2">
        <f t="shared" ref="N13:N15" si="0">M13*L13</f>
        <v>49500</v>
      </c>
      <c r="O13" s="2">
        <v>60</v>
      </c>
    </row>
    <row r="14" spans="1:15" x14ac:dyDescent="0.4">
      <c r="K14" s="2" t="s">
        <v>16</v>
      </c>
      <c r="L14" s="2">
        <v>50</v>
      </c>
      <c r="M14" s="2">
        <f>1275-(1275-1250)/2</f>
        <v>1262.5</v>
      </c>
      <c r="N14" s="2">
        <f t="shared" si="0"/>
        <v>63125</v>
      </c>
      <c r="O14" s="2">
        <v>110</v>
      </c>
    </row>
    <row r="15" spans="1:15" x14ac:dyDescent="0.4">
      <c r="K15" s="2" t="s">
        <v>17</v>
      </c>
      <c r="L15" s="2">
        <v>30</v>
      </c>
      <c r="M15" s="2">
        <f>1300-(1300-1275)/2</f>
        <v>1287.5</v>
      </c>
      <c r="N15" s="2">
        <f t="shared" si="0"/>
        <v>38625</v>
      </c>
      <c r="O15" s="2">
        <v>140</v>
      </c>
    </row>
    <row r="16" spans="1:15" x14ac:dyDescent="0.4">
      <c r="K16" s="2" t="s">
        <v>8</v>
      </c>
      <c r="L16" s="2">
        <f>SUM(L12:L15)</f>
        <v>140</v>
      </c>
      <c r="M16" s="2"/>
      <c r="N16" s="2">
        <f>SUM(N12:N15)</f>
        <v>175500</v>
      </c>
      <c r="O16" s="2"/>
    </row>
    <row r="18" spans="11:12" ht="20.6" x14ac:dyDescent="0.4">
      <c r="K18" s="2" t="s">
        <v>1</v>
      </c>
      <c r="L18" s="2">
        <f>N16/L16</f>
        <v>1253.5714285714287</v>
      </c>
    </row>
  </sheetData>
  <mergeCells count="3">
    <mergeCell ref="A1:B2"/>
    <mergeCell ref="K9:L9"/>
    <mergeCell ref="M9:O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46D0-1E54-4DED-9B98-14E3362B4542}">
  <dimension ref="A1:P30"/>
  <sheetViews>
    <sheetView tabSelected="1" topLeftCell="A7" workbookViewId="0">
      <selection activeCell="L31" sqref="L31"/>
    </sheetView>
  </sheetViews>
  <sheetFormatPr defaultRowHeight="18" x14ac:dyDescent="0.4"/>
  <cols>
    <col min="1" max="10" width="9.23046875" style="1"/>
    <col min="11" max="11" width="28.69140625" style="1" customWidth="1"/>
    <col min="12" max="12" width="19.53515625" style="1" customWidth="1"/>
    <col min="13" max="13" width="14.765625" style="1" customWidth="1"/>
    <col min="14" max="14" width="20.23046875" style="1" customWidth="1"/>
    <col min="15" max="15" width="14.84375" style="1" customWidth="1"/>
    <col min="16" max="16" width="13.3828125" style="1" customWidth="1"/>
    <col min="17" max="16384" width="9.23046875" style="1"/>
  </cols>
  <sheetData>
    <row r="1" spans="1:16" x14ac:dyDescent="0.4">
      <c r="A1" s="5" t="s">
        <v>18</v>
      </c>
      <c r="B1" s="5"/>
    </row>
    <row r="2" spans="1:16" x14ac:dyDescent="0.4">
      <c r="A2" s="5"/>
      <c r="B2" s="5"/>
    </row>
    <row r="9" spans="1:16" x14ac:dyDescent="0.4">
      <c r="K9" s="6" t="s">
        <v>2</v>
      </c>
      <c r="L9" s="6"/>
      <c r="M9" s="6" t="s">
        <v>3</v>
      </c>
      <c r="N9" s="6"/>
      <c r="O9" s="6"/>
      <c r="P9" s="6"/>
    </row>
    <row r="10" spans="1:16" ht="54" x14ac:dyDescent="0.4">
      <c r="K10" s="3" t="s">
        <v>10</v>
      </c>
      <c r="L10" s="3" t="s">
        <v>11</v>
      </c>
      <c r="M10" s="3" t="s">
        <v>12</v>
      </c>
      <c r="N10" s="4" t="s">
        <v>19</v>
      </c>
      <c r="O10" s="4" t="s">
        <v>20</v>
      </c>
      <c r="P10" s="4" t="s">
        <v>23</v>
      </c>
    </row>
    <row r="11" spans="1:16" ht="20.6" x14ac:dyDescent="0.4">
      <c r="K11" s="2"/>
      <c r="L11" s="2" t="s">
        <v>6</v>
      </c>
      <c r="M11" s="2" t="s">
        <v>0</v>
      </c>
      <c r="N11" s="2"/>
      <c r="O11" s="2"/>
      <c r="P11" s="2"/>
    </row>
    <row r="12" spans="1:16" x14ac:dyDescent="0.4">
      <c r="K12" s="2" t="s">
        <v>14</v>
      </c>
      <c r="L12" s="2">
        <v>20</v>
      </c>
      <c r="M12" s="2">
        <f>1225-(1225-1200)/2</f>
        <v>1212.5</v>
      </c>
      <c r="N12" s="2">
        <f>M12-$O$18</f>
        <v>-53</v>
      </c>
      <c r="O12" s="2">
        <f>N12/$O$19</f>
        <v>-2.12</v>
      </c>
      <c r="P12" s="2">
        <f>O12*L12</f>
        <v>-42.400000000000006</v>
      </c>
    </row>
    <row r="13" spans="1:16" x14ac:dyDescent="0.4">
      <c r="K13" s="2" t="s">
        <v>15</v>
      </c>
      <c r="L13" s="2">
        <v>40</v>
      </c>
      <c r="M13" s="2">
        <f>1250-(1250-1225)/2</f>
        <v>1237.5</v>
      </c>
      <c r="N13" s="2">
        <f t="shared" ref="N13:N15" si="0">M13-$O$18</f>
        <v>-28</v>
      </c>
      <c r="O13" s="2">
        <f t="shared" ref="O13:O15" si="1">N13/$O$19</f>
        <v>-1.1200000000000001</v>
      </c>
      <c r="P13" s="2">
        <f t="shared" ref="P13:P15" si="2">O13*L13</f>
        <v>-44.800000000000004</v>
      </c>
    </row>
    <row r="14" spans="1:16" x14ac:dyDescent="0.4">
      <c r="K14" s="2" t="s">
        <v>16</v>
      </c>
      <c r="L14" s="2">
        <v>50</v>
      </c>
      <c r="M14" s="2">
        <f>1275-(1275-1250)/2</f>
        <v>1262.5</v>
      </c>
      <c r="N14" s="2">
        <f t="shared" si="0"/>
        <v>-3</v>
      </c>
      <c r="O14" s="2">
        <f t="shared" si="1"/>
        <v>-0.12</v>
      </c>
      <c r="P14" s="2">
        <f t="shared" si="2"/>
        <v>-6</v>
      </c>
    </row>
    <row r="15" spans="1:16" x14ac:dyDescent="0.4">
      <c r="K15" s="2" t="s">
        <v>17</v>
      </c>
      <c r="L15" s="2">
        <v>30</v>
      </c>
      <c r="M15" s="2">
        <f>1300-(1300-1275)/2</f>
        <v>1287.5</v>
      </c>
      <c r="N15" s="2">
        <f t="shared" si="0"/>
        <v>22</v>
      </c>
      <c r="O15" s="2">
        <f t="shared" si="1"/>
        <v>0.88</v>
      </c>
      <c r="P15" s="2">
        <f t="shared" si="2"/>
        <v>26.4</v>
      </c>
    </row>
    <row r="16" spans="1:16" x14ac:dyDescent="0.4">
      <c r="K16" s="2" t="s">
        <v>8</v>
      </c>
      <c r="L16" s="2">
        <f>SUM(L12:L15)</f>
        <v>140</v>
      </c>
      <c r="M16" s="2"/>
      <c r="N16" s="2"/>
      <c r="O16" s="2"/>
      <c r="P16" s="2">
        <f>SUM(P12:P15)</f>
        <v>-66.800000000000011</v>
      </c>
    </row>
    <row r="17" spans="11:15" ht="20.6" x14ac:dyDescent="0.4">
      <c r="K17" s="2" t="s">
        <v>27</v>
      </c>
      <c r="L17" s="2">
        <f>1300-(1300-1200)/2</f>
        <v>1250</v>
      </c>
    </row>
    <row r="18" spans="11:15" ht="20.6" x14ac:dyDescent="0.4">
      <c r="K18" s="2" t="s">
        <v>24</v>
      </c>
      <c r="L18" s="2">
        <f>P16/L16</f>
        <v>-0.4771428571428572</v>
      </c>
      <c r="N18" s="3" t="s">
        <v>22</v>
      </c>
      <c r="O18" s="2">
        <v>1265.5</v>
      </c>
    </row>
    <row r="19" spans="11:15" ht="20.6" x14ac:dyDescent="0.4">
      <c r="K19" s="2" t="s">
        <v>1</v>
      </c>
      <c r="L19" s="2">
        <f>L18*O19+O18</f>
        <v>1253.5714285714287</v>
      </c>
      <c r="M19" s="1" t="s">
        <v>25</v>
      </c>
      <c r="N19" s="3" t="s">
        <v>21</v>
      </c>
      <c r="O19" s="2">
        <v>25</v>
      </c>
    </row>
    <row r="20" spans="11:15" x14ac:dyDescent="0.4">
      <c r="K20" s="2" t="s">
        <v>26</v>
      </c>
      <c r="L20" s="2">
        <f>L17+O19*((L14-L13)/(L14-L13+L14-L15))</f>
        <v>1258.3333333333333</v>
      </c>
    </row>
    <row r="21" spans="11:15" ht="20.6" x14ac:dyDescent="0.4">
      <c r="N21" s="2" t="s">
        <v>28</v>
      </c>
      <c r="O21" s="2">
        <f>L16/2</f>
        <v>70</v>
      </c>
    </row>
    <row r="22" spans="11:15" ht="20.6" x14ac:dyDescent="0.4">
      <c r="N22" s="2" t="s">
        <v>29</v>
      </c>
      <c r="O22" s="2">
        <f>L17+O19*((O21-60)/50)</f>
        <v>1255</v>
      </c>
    </row>
    <row r="27" spans="11:15" ht="20.6" x14ac:dyDescent="0.4">
      <c r="K27" s="2" t="s">
        <v>31</v>
      </c>
      <c r="L27" s="2">
        <f>3*L16/4</f>
        <v>105</v>
      </c>
    </row>
    <row r="28" spans="11:15" ht="20.6" x14ac:dyDescent="0.4">
      <c r="K28" s="2" t="s">
        <v>30</v>
      </c>
      <c r="L28" s="2">
        <f>1250+O19*((L27-60)/L14)</f>
        <v>1272.5</v>
      </c>
      <c r="M28" s="1" t="s">
        <v>25</v>
      </c>
    </row>
    <row r="29" spans="11:15" ht="20.6" x14ac:dyDescent="0.4">
      <c r="K29" s="2" t="s">
        <v>33</v>
      </c>
      <c r="L29" s="2">
        <f>8*L16/10</f>
        <v>112</v>
      </c>
    </row>
    <row r="30" spans="11:15" ht="20.6" x14ac:dyDescent="0.4">
      <c r="K30" s="2" t="s">
        <v>32</v>
      </c>
      <c r="L30" s="2">
        <f>1275+O19*((L29-110)/L15)</f>
        <v>1276.6666666666667</v>
      </c>
    </row>
  </sheetData>
  <mergeCells count="3">
    <mergeCell ref="A1:B2"/>
    <mergeCell ref="K9:L9"/>
    <mergeCell ref="M9:P9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Задача 2</vt:lpstr>
      <vt:lpstr>Задача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2022-10-11T16:56:34Z</dcterms:modified>
</cp:coreProperties>
</file>